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isewska\Documents\_PODATEK_FINANSE\materiały_na_komisje\materiały dla Radnych_2025\10_i_12%\"/>
    </mc:Choice>
  </mc:AlternateContent>
  <xr:revisionPtr revIDLastSave="0" documentId="13_ncr:1_{02837171-3716-42D5-BD8B-82A1A9C953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tawki_dochody" sheetId="2" r:id="rId1"/>
  </sheets>
  <calcPr calcId="181029"/>
  <fileRecoveryPr autoRecover="0"/>
</workbook>
</file>

<file path=xl/calcChain.xml><?xml version="1.0" encoding="utf-8"?>
<calcChain xmlns="http://schemas.openxmlformats.org/spreadsheetml/2006/main">
  <c r="H24" i="2" l="1"/>
  <c r="H22" i="2"/>
  <c r="H23" i="2"/>
  <c r="H21" i="2"/>
  <c r="D21" i="2"/>
  <c r="F21" i="2"/>
  <c r="D22" i="2"/>
  <c r="F22" i="2"/>
  <c r="D23" i="2"/>
  <c r="F23" i="2"/>
  <c r="F24" i="2" l="1"/>
  <c r="D24" i="2"/>
</calcChain>
</file>

<file path=xl/sharedStrings.xml><?xml version="1.0" encoding="utf-8"?>
<sst xmlns="http://schemas.openxmlformats.org/spreadsheetml/2006/main" count="51" uniqueCount="46">
  <si>
    <t>cena wg.</t>
  </si>
  <si>
    <t>rok</t>
  </si>
  <si>
    <t>GUS</t>
  </si>
  <si>
    <t>z 1 ha przel</t>
  </si>
  <si>
    <t>z 1 ha nier</t>
  </si>
  <si>
    <t>Komisja RG</t>
  </si>
  <si>
    <t>Podatek rolny za rok podatkowy wynosi :</t>
  </si>
  <si>
    <t>Plan dochodów z tytułu podatku rolnego</t>
  </si>
  <si>
    <t>podst.opodatk</t>
  </si>
  <si>
    <t>ilość ha</t>
  </si>
  <si>
    <t>dochód</t>
  </si>
  <si>
    <t>o.p.-ha przelicz</t>
  </si>
  <si>
    <t>o.f.-ha przelicz</t>
  </si>
  <si>
    <t>ha fizyczne</t>
  </si>
  <si>
    <t xml:space="preserve">ogółem :                                    </t>
  </si>
  <si>
    <t>skutki obniżenia do stawki maksymalnej;</t>
  </si>
  <si>
    <t>Rada Gminy jest uprawniona do obniżenia ceny skupu żyta - przyjmowanej jako podstawa naliczenia podatku - art.6 ust.3 ustawy o podatku rolnym</t>
  </si>
  <si>
    <t xml:space="preserve">Rady Gminy </t>
  </si>
  <si>
    <t>stawka podatku</t>
  </si>
  <si>
    <t>wzrost  %</t>
  </si>
  <si>
    <t xml:space="preserve"> </t>
  </si>
  <si>
    <t>stawka GUS</t>
  </si>
  <si>
    <t>z 1ha fizycz.</t>
  </si>
  <si>
    <t>1. dla gospodarstw rolnych: od 1ha przeliczeniowego gruntów równowartość 2,5 kwintali żyta</t>
  </si>
  <si>
    <t>2. dla pozostałych: od 1 ha fizycznego gruntów równowartość pieniężną 5 kwintali żyta</t>
  </si>
  <si>
    <t xml:space="preserve">      </t>
  </si>
  <si>
    <t>Sporządziła: M. Lisewska</t>
  </si>
  <si>
    <t>Plan na 2022 - 682 000 zł</t>
  </si>
  <si>
    <t>Zławieś W.</t>
  </si>
  <si>
    <t>Łysomice</t>
  </si>
  <si>
    <t>Obrowo</t>
  </si>
  <si>
    <t>INFORMACJE DO UCHWAŁY W SPRAWIE OBNIŻENIA ŚREDNIEJ CENY SKUPU ŻYTA NA ROK 2025</t>
  </si>
  <si>
    <t>stawki w roku 2024 w innych gminach</t>
  </si>
  <si>
    <t>wzrost 12%</t>
  </si>
  <si>
    <t xml:space="preserve">Średnia cena skupu żyta za okres 11 kwartałów poprzedzających kwartał poprzedzający rok podatkowy 2025 wg.Komunikatu Prezesa GUS </t>
  </si>
  <si>
    <t>cena 2024</t>
  </si>
  <si>
    <t>wzr. 12%</t>
  </si>
  <si>
    <t>wzrost w stosunku do planu na rok 2024</t>
  </si>
  <si>
    <t>Plan na 2023 - 702 000 zł</t>
  </si>
  <si>
    <t>PLAN na 2025 -</t>
  </si>
  <si>
    <t>W. Niesza.</t>
  </si>
  <si>
    <t>Łubianka</t>
  </si>
  <si>
    <t>Czernikow</t>
  </si>
  <si>
    <t>Ciechocin</t>
  </si>
  <si>
    <t xml:space="preserve">Plan na 2024 - 809 000 zł </t>
  </si>
  <si>
    <t xml:space="preserve">z dnia 18 października 2024r. wynosi 86,34 zł za 1 decytotonę (niższa o kwotę 3,29 zł tj. - 3,68 %, ub. rok 15,58 zł tj. + 17,39 %)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</si>
</sst>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\-??\ _z_ł_-;_-@_-"/>
  </numFmts>
  <fonts count="15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sz val="8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164" fontId="4" fillId="0" borderId="0" xfId="1" applyFont="1" applyFill="1" applyBorder="1" applyAlignment="1" applyProtection="1"/>
    <xf numFmtId="0" fontId="6" fillId="0" borderId="6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7" fillId="0" borderId="0" xfId="0" applyFont="1"/>
    <xf numFmtId="164" fontId="8" fillId="0" borderId="5" xfId="1" applyFont="1" applyFill="1" applyBorder="1" applyAlignment="1" applyProtection="1"/>
    <xf numFmtId="0" fontId="8" fillId="0" borderId="0" xfId="0" applyFont="1"/>
    <xf numFmtId="0" fontId="4" fillId="0" borderId="2" xfId="0" applyFont="1" applyBorder="1"/>
    <xf numFmtId="0" fontId="6" fillId="0" borderId="7" xfId="0" applyFont="1" applyBorder="1"/>
    <xf numFmtId="0" fontId="4" fillId="0" borderId="5" xfId="0" applyFont="1" applyBorder="1"/>
    <xf numFmtId="0" fontId="4" fillId="0" borderId="10" xfId="0" applyFont="1" applyBorder="1"/>
    <xf numFmtId="0" fontId="6" fillId="0" borderId="5" xfId="0" applyFont="1" applyBorder="1"/>
    <xf numFmtId="0" fontId="7" fillId="0" borderId="1" xfId="0" applyFont="1" applyBorder="1"/>
    <xf numFmtId="164" fontId="7" fillId="0" borderId="8" xfId="1" applyFont="1" applyFill="1" applyBorder="1" applyAlignment="1" applyProtection="1">
      <alignment horizontal="right"/>
    </xf>
    <xf numFmtId="10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11" xfId="0" applyFont="1" applyBorder="1"/>
    <xf numFmtId="0" fontId="9" fillId="0" borderId="0" xfId="0" applyFont="1"/>
    <xf numFmtId="0" fontId="6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1" fillId="0" borderId="0" xfId="0" applyNumberFormat="1" applyFont="1"/>
    <xf numFmtId="0" fontId="11" fillId="0" borderId="0" xfId="0" applyFont="1"/>
    <xf numFmtId="0" fontId="7" fillId="0" borderId="2" xfId="0" applyFont="1" applyBorder="1"/>
    <xf numFmtId="0" fontId="7" fillId="0" borderId="8" xfId="0" applyFont="1" applyBorder="1"/>
    <xf numFmtId="0" fontId="8" fillId="0" borderId="2" xfId="0" applyFont="1" applyBorder="1"/>
    <xf numFmtId="3" fontId="8" fillId="0" borderId="0" xfId="0" applyNumberFormat="1" applyFont="1"/>
    <xf numFmtId="3" fontId="9" fillId="0" borderId="0" xfId="0" applyNumberFormat="1" applyFont="1"/>
    <xf numFmtId="0" fontId="1" fillId="0" borderId="0" xfId="0" applyFo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44" fontId="4" fillId="0" borderId="0" xfId="0" applyNumberFormat="1" applyFont="1"/>
    <xf numFmtId="3" fontId="7" fillId="0" borderId="0" xfId="0" applyNumberFormat="1" applyFont="1"/>
    <xf numFmtId="0" fontId="8" fillId="0" borderId="9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" fontId="7" fillId="0" borderId="0" xfId="0" applyNumberFormat="1" applyFont="1"/>
    <xf numFmtId="0" fontId="10" fillId="0" borderId="0" xfId="0" applyFont="1"/>
    <xf numFmtId="0" fontId="12" fillId="0" borderId="0" xfId="0" applyFont="1"/>
    <xf numFmtId="2" fontId="4" fillId="0" borderId="9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10" fillId="0" borderId="0" xfId="0" applyNumberFormat="1" applyFont="1"/>
    <xf numFmtId="3" fontId="12" fillId="0" borderId="4" xfId="0" applyNumberFormat="1" applyFont="1" applyBorder="1"/>
    <xf numFmtId="3" fontId="12" fillId="0" borderId="3" xfId="0" applyNumberFormat="1" applyFont="1" applyBorder="1"/>
    <xf numFmtId="0" fontId="10" fillId="0" borderId="3" xfId="0" applyFont="1" applyBorder="1"/>
    <xf numFmtId="0" fontId="10" fillId="0" borderId="4" xfId="0" applyFont="1" applyBorder="1"/>
    <xf numFmtId="3" fontId="10" fillId="0" borderId="11" xfId="0" applyNumberFormat="1" applyFont="1" applyBorder="1"/>
    <xf numFmtId="0" fontId="4" fillId="0" borderId="8" xfId="0" applyFont="1" applyBorder="1"/>
    <xf numFmtId="0" fontId="4" fillId="0" borderId="1" xfId="0" applyFont="1" applyBorder="1" applyAlignment="1">
      <alignment horizontal="right"/>
    </xf>
    <xf numFmtId="4" fontId="13" fillId="0" borderId="1" xfId="0" applyNumberFormat="1" applyFont="1" applyBorder="1"/>
    <xf numFmtId="3" fontId="13" fillId="0" borderId="1" xfId="0" applyNumberFormat="1" applyFont="1" applyBorder="1"/>
    <xf numFmtId="3" fontId="13" fillId="0" borderId="16" xfId="0" applyNumberFormat="1" applyFont="1" applyBorder="1"/>
    <xf numFmtId="3" fontId="13" fillId="0" borderId="0" xfId="0" applyNumberFormat="1" applyFont="1"/>
    <xf numFmtId="0" fontId="13" fillId="0" borderId="0" xfId="0" applyFont="1"/>
    <xf numFmtId="3" fontId="14" fillId="2" borderId="16" xfId="0" applyNumberFormat="1" applyFont="1" applyFill="1" applyBorder="1"/>
    <xf numFmtId="2" fontId="7" fillId="3" borderId="1" xfId="0" applyNumberFormat="1" applyFont="1" applyFill="1" applyBorder="1"/>
    <xf numFmtId="164" fontId="13" fillId="0" borderId="9" xfId="1" applyFont="1" applyFill="1" applyBorder="1" applyAlignment="1" applyProtection="1"/>
    <xf numFmtId="3" fontId="14" fillId="0" borderId="1" xfId="0" applyNumberFormat="1" applyFont="1" applyBorder="1"/>
    <xf numFmtId="2" fontId="7" fillId="3" borderId="9" xfId="0" applyNumberFormat="1" applyFont="1" applyFill="1" applyBorder="1"/>
    <xf numFmtId="2" fontId="4" fillId="0" borderId="8" xfId="0" applyNumberFormat="1" applyFont="1" applyBorder="1" applyAlignment="1">
      <alignment horizontal="center"/>
    </xf>
    <xf numFmtId="2" fontId="7" fillId="0" borderId="8" xfId="1" applyNumberFormat="1" applyFont="1" applyFill="1" applyBorder="1" applyAlignment="1" applyProtection="1">
      <alignment horizontal="center"/>
    </xf>
    <xf numFmtId="3" fontId="6" fillId="0" borderId="0" xfId="0" applyNumberFormat="1" applyFont="1"/>
    <xf numFmtId="2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7" fillId="3" borderId="7" xfId="0" applyFont="1" applyFill="1" applyBorder="1"/>
    <xf numFmtId="2" fontId="7" fillId="3" borderId="17" xfId="0" applyNumberFormat="1" applyFont="1" applyFill="1" applyBorder="1"/>
    <xf numFmtId="2" fontId="7" fillId="3" borderId="17" xfId="0" applyNumberFormat="1" applyFont="1" applyFill="1" applyBorder="1" applyAlignment="1">
      <alignment horizontal="right"/>
    </xf>
    <xf numFmtId="164" fontId="7" fillId="0" borderId="1" xfId="1" applyFont="1" applyFill="1" applyBorder="1" applyAlignment="1" applyProtection="1"/>
    <xf numFmtId="164" fontId="7" fillId="0" borderId="8" xfId="1" applyFont="1" applyFill="1" applyBorder="1" applyAlignment="1" applyProtection="1"/>
    <xf numFmtId="3" fontId="7" fillId="0" borderId="3" xfId="0" applyNumberFormat="1" applyFont="1" applyBorder="1"/>
    <xf numFmtId="3" fontId="7" fillId="0" borderId="18" xfId="0" applyNumberFormat="1" applyFont="1" applyBorder="1" applyAlignment="1">
      <alignment horizontal="right"/>
    </xf>
    <xf numFmtId="3" fontId="7" fillId="0" borderId="18" xfId="0" applyNumberFormat="1" applyFont="1" applyBorder="1"/>
    <xf numFmtId="3" fontId="7" fillId="0" borderId="1" xfId="0" applyNumberFormat="1" applyFont="1" applyBorder="1" applyAlignment="1">
      <alignment horizontal="right"/>
    </xf>
    <xf numFmtId="0" fontId="13" fillId="0" borderId="19" xfId="0" applyFont="1" applyBorder="1"/>
    <xf numFmtId="0" fontId="8" fillId="0" borderId="19" xfId="0" applyFont="1" applyBorder="1"/>
    <xf numFmtId="4" fontId="13" fillId="0" borderId="19" xfId="0" applyNumberFormat="1" applyFont="1" applyBorder="1"/>
    <xf numFmtId="3" fontId="7" fillId="0" borderId="19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1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workbookViewId="0">
      <selection activeCell="M17" sqref="M17"/>
    </sheetView>
  </sheetViews>
  <sheetFormatPr defaultRowHeight="12.75" x14ac:dyDescent="0.2"/>
  <cols>
    <col min="1" max="1" width="13.42578125" style="1" customWidth="1"/>
    <col min="2" max="2" width="9.140625" style="1"/>
    <col min="3" max="3" width="11.28515625" style="1" customWidth="1"/>
    <col min="4" max="4" width="10.85546875" style="1" customWidth="1"/>
    <col min="5" max="5" width="10" style="1" customWidth="1"/>
    <col min="6" max="6" width="10.140625" style="1" customWidth="1"/>
    <col min="7" max="7" width="10" style="1" customWidth="1"/>
    <col min="8" max="8" width="11.140625" style="1" customWidth="1"/>
    <col min="9" max="9" width="7.7109375" style="1" customWidth="1"/>
    <col min="10" max="10" width="9.5703125" style="1" customWidth="1"/>
    <col min="11" max="11" width="11" style="1" customWidth="1"/>
    <col min="12" max="12" width="11.7109375" style="1" customWidth="1"/>
    <col min="13" max="16384" width="9.140625" style="1"/>
  </cols>
  <sheetData>
    <row r="1" spans="1:14" ht="15" x14ac:dyDescent="0.25">
      <c r="A1" s="88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4" ht="15" x14ac:dyDescent="0.25">
      <c r="A2" s="2"/>
      <c r="B2" s="2"/>
      <c r="C2" s="2"/>
      <c r="D2" s="2"/>
      <c r="E2" s="2"/>
      <c r="F2" s="2"/>
      <c r="G2" s="2"/>
      <c r="H2" s="3"/>
      <c r="K2" s="4"/>
    </row>
    <row r="3" spans="1:14" x14ac:dyDescent="0.2">
      <c r="B3" s="5" t="s">
        <v>0</v>
      </c>
      <c r="C3" s="90" t="s">
        <v>18</v>
      </c>
      <c r="D3" s="91"/>
      <c r="E3" s="6" t="s">
        <v>0</v>
      </c>
      <c r="F3" s="90" t="s">
        <v>18</v>
      </c>
      <c r="G3" s="91"/>
      <c r="H3" s="7" t="s">
        <v>19</v>
      </c>
      <c r="J3" s="8" t="s">
        <v>32</v>
      </c>
      <c r="K3" s="9"/>
      <c r="L3" s="10"/>
    </row>
    <row r="4" spans="1:14" x14ac:dyDescent="0.2">
      <c r="A4" s="11" t="s">
        <v>1</v>
      </c>
      <c r="B4" s="12" t="s">
        <v>2</v>
      </c>
      <c r="C4" s="13" t="s">
        <v>3</v>
      </c>
      <c r="D4" s="14" t="s">
        <v>22</v>
      </c>
      <c r="E4" s="15" t="s">
        <v>17</v>
      </c>
      <c r="F4" s="13" t="s">
        <v>3</v>
      </c>
      <c r="G4" s="13" t="s">
        <v>4</v>
      </c>
      <c r="H4" s="13"/>
      <c r="J4" s="31" t="s">
        <v>30</v>
      </c>
      <c r="K4" s="77">
        <v>63.8</v>
      </c>
      <c r="L4" s="77">
        <v>159.5</v>
      </c>
      <c r="N4"/>
    </row>
    <row r="5" spans="1:14" x14ac:dyDescent="0.2">
      <c r="A5" s="31">
        <v>2021</v>
      </c>
      <c r="B5" s="68">
        <v>58.55</v>
      </c>
      <c r="C5" s="17">
        <v>146.38</v>
      </c>
      <c r="D5" s="17">
        <v>292.75</v>
      </c>
      <c r="E5" s="71">
        <v>50</v>
      </c>
      <c r="F5" s="71">
        <v>125</v>
      </c>
      <c r="G5" s="70">
        <v>250</v>
      </c>
      <c r="H5" s="18">
        <v>0.02</v>
      </c>
      <c r="J5" s="16" t="s">
        <v>40</v>
      </c>
      <c r="K5" s="76">
        <v>64.87</v>
      </c>
      <c r="L5" s="76">
        <v>162.16999999999999</v>
      </c>
    </row>
    <row r="6" spans="1:14" x14ac:dyDescent="0.2">
      <c r="A6" s="31">
        <v>2022</v>
      </c>
      <c r="B6" s="68">
        <v>61.48</v>
      </c>
      <c r="C6" s="17">
        <v>153.69999999999999</v>
      </c>
      <c r="D6" s="17">
        <v>307.39999999999998</v>
      </c>
      <c r="E6" s="71">
        <v>53</v>
      </c>
      <c r="F6" s="71">
        <v>132.5</v>
      </c>
      <c r="G6" s="70">
        <v>265</v>
      </c>
      <c r="H6" s="18">
        <v>0.06</v>
      </c>
      <c r="J6" s="16" t="s">
        <v>29</v>
      </c>
      <c r="K6" s="76">
        <v>68</v>
      </c>
      <c r="L6" s="76">
        <v>170</v>
      </c>
    </row>
    <row r="7" spans="1:14" x14ac:dyDescent="0.2">
      <c r="A7" s="55">
        <v>2023</v>
      </c>
      <c r="B7" s="67">
        <v>74.05</v>
      </c>
      <c r="C7" s="67">
        <v>185.13</v>
      </c>
      <c r="D7" s="67">
        <v>370.25</v>
      </c>
      <c r="E7" s="70">
        <v>58</v>
      </c>
      <c r="F7" s="70">
        <v>145</v>
      </c>
      <c r="G7" s="70">
        <v>290</v>
      </c>
      <c r="H7" s="18">
        <v>0.09</v>
      </c>
      <c r="J7" s="16" t="s">
        <v>28</v>
      </c>
      <c r="K7" s="76">
        <v>69.260000000000005</v>
      </c>
      <c r="L7" s="76">
        <v>173.23</v>
      </c>
    </row>
    <row r="8" spans="1:14" x14ac:dyDescent="0.2">
      <c r="A8" s="55">
        <v>2024</v>
      </c>
      <c r="B8" s="67">
        <v>89.63</v>
      </c>
      <c r="C8" s="67">
        <v>224.07</v>
      </c>
      <c r="D8" s="67">
        <v>448.15</v>
      </c>
      <c r="E8" s="70">
        <v>63</v>
      </c>
      <c r="F8" s="70">
        <v>157.5</v>
      </c>
      <c r="G8" s="70">
        <v>315</v>
      </c>
      <c r="H8" s="18">
        <v>0.09</v>
      </c>
      <c r="J8" s="16" t="s">
        <v>43</v>
      </c>
      <c r="K8" s="76">
        <v>77</v>
      </c>
      <c r="L8" s="76">
        <v>192.5</v>
      </c>
    </row>
    <row r="9" spans="1:14" x14ac:dyDescent="0.2">
      <c r="A9" s="55">
        <v>2025</v>
      </c>
      <c r="B9" s="67">
        <v>86.34</v>
      </c>
      <c r="C9" s="72">
        <v>215.85</v>
      </c>
      <c r="D9" s="67">
        <v>431.7</v>
      </c>
      <c r="E9" s="47"/>
      <c r="F9" s="20"/>
      <c r="G9" s="20"/>
      <c r="H9" s="18"/>
      <c r="J9" s="16" t="s">
        <v>42</v>
      </c>
      <c r="K9" s="76">
        <v>81.84</v>
      </c>
      <c r="L9" s="76">
        <v>204.6</v>
      </c>
    </row>
    <row r="10" spans="1:14" x14ac:dyDescent="0.2">
      <c r="A10" s="19"/>
      <c r="B10" s="20"/>
      <c r="C10" s="56"/>
      <c r="D10" s="20"/>
      <c r="E10" s="47"/>
      <c r="F10" s="20"/>
      <c r="G10" s="20"/>
      <c r="H10" s="20"/>
      <c r="J10" s="16" t="s">
        <v>41</v>
      </c>
      <c r="K10" s="76">
        <v>82.86</v>
      </c>
      <c r="L10" s="76">
        <v>207.15</v>
      </c>
    </row>
    <row r="11" spans="1:14" x14ac:dyDescent="0.2">
      <c r="A11" s="73" t="s">
        <v>33</v>
      </c>
      <c r="B11" s="74"/>
      <c r="C11" s="75"/>
      <c r="D11" s="74"/>
      <c r="E11" s="66">
        <v>71</v>
      </c>
      <c r="F11" s="63">
        <v>177.5</v>
      </c>
      <c r="G11" s="63">
        <v>355</v>
      </c>
      <c r="H11" s="16"/>
      <c r="K11" s="4"/>
      <c r="L11" s="4"/>
    </row>
    <row r="12" spans="1:14" x14ac:dyDescent="0.2">
      <c r="A12" s="11" t="s">
        <v>5</v>
      </c>
      <c r="B12" s="22"/>
      <c r="C12" s="22"/>
      <c r="D12" s="22"/>
      <c r="E12" s="21"/>
      <c r="F12" s="19"/>
      <c r="G12" s="19"/>
      <c r="H12" s="19"/>
    </row>
    <row r="13" spans="1:14" x14ac:dyDescent="0.2">
      <c r="A13" s="10" t="s">
        <v>34</v>
      </c>
      <c r="B13" s="46"/>
      <c r="C13" s="46"/>
      <c r="D13" s="46"/>
      <c r="E13" s="46"/>
      <c r="F13" s="46"/>
      <c r="G13" s="46"/>
      <c r="H13" s="45"/>
      <c r="I13" s="45"/>
      <c r="J13" s="45"/>
      <c r="K13" s="45"/>
      <c r="L13" s="45"/>
      <c r="M13" s="23"/>
    </row>
    <row r="14" spans="1:14" s="8" customFormat="1" x14ac:dyDescent="0.2">
      <c r="A14" s="10" t="s">
        <v>45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 x14ac:dyDescent="0.2">
      <c r="A15" s="1" t="s">
        <v>20</v>
      </c>
    </row>
    <row r="16" spans="1:14" x14ac:dyDescent="0.2">
      <c r="A16" s="1" t="s">
        <v>6</v>
      </c>
      <c r="H16" s="24"/>
      <c r="I16" s="24"/>
      <c r="J16" s="24"/>
      <c r="K16" s="24"/>
      <c r="L16" s="24"/>
    </row>
    <row r="17" spans="1:12" x14ac:dyDescent="0.2">
      <c r="A17" s="1" t="s">
        <v>23</v>
      </c>
    </row>
    <row r="18" spans="1:12" x14ac:dyDescent="0.2">
      <c r="A18" s="1" t="s">
        <v>24</v>
      </c>
    </row>
    <row r="19" spans="1:12" x14ac:dyDescent="0.2">
      <c r="A19" s="1" t="s">
        <v>7</v>
      </c>
    </row>
    <row r="20" spans="1:12" x14ac:dyDescent="0.2">
      <c r="A20" s="19" t="s">
        <v>8</v>
      </c>
      <c r="B20" s="16" t="s">
        <v>9</v>
      </c>
      <c r="C20" s="41" t="s">
        <v>21</v>
      </c>
      <c r="D20" s="42" t="s">
        <v>10</v>
      </c>
      <c r="E20" s="36" t="s">
        <v>35</v>
      </c>
      <c r="F20" s="37" t="s">
        <v>10</v>
      </c>
      <c r="G20" s="32" t="s">
        <v>36</v>
      </c>
      <c r="H20" s="38" t="s">
        <v>10</v>
      </c>
      <c r="I20" s="83"/>
      <c r="J20" s="43"/>
      <c r="K20" s="10"/>
      <c r="L20" s="43"/>
    </row>
    <row r="21" spans="1:12" x14ac:dyDescent="0.2">
      <c r="A21" s="19" t="s">
        <v>11</v>
      </c>
      <c r="B21" s="16">
        <v>60</v>
      </c>
      <c r="C21" s="64">
        <v>215.85</v>
      </c>
      <c r="D21" s="58">
        <f>+B21*C21</f>
        <v>12951</v>
      </c>
      <c r="E21" s="57">
        <v>157.5</v>
      </c>
      <c r="F21" s="58">
        <f>B21*E21</f>
        <v>9450</v>
      </c>
      <c r="G21" s="57">
        <v>177.5</v>
      </c>
      <c r="H21" s="59">
        <f>G21*B21</f>
        <v>10650</v>
      </c>
      <c r="I21" s="84"/>
      <c r="J21" s="60"/>
      <c r="K21" s="44"/>
      <c r="L21" s="40"/>
    </row>
    <row r="22" spans="1:12" x14ac:dyDescent="0.2">
      <c r="A22" s="19" t="s">
        <v>12</v>
      </c>
      <c r="B22" s="16">
        <v>4838</v>
      </c>
      <c r="C22" s="64">
        <v>215.85</v>
      </c>
      <c r="D22" s="58">
        <f>+B22*C22</f>
        <v>1044282.2999999999</v>
      </c>
      <c r="E22" s="57">
        <v>157.5</v>
      </c>
      <c r="F22" s="58">
        <f>B22*E22</f>
        <v>761985</v>
      </c>
      <c r="G22" s="57">
        <v>177.5</v>
      </c>
      <c r="H22" s="59">
        <f t="shared" ref="H22:H23" si="0">G22*B22</f>
        <v>858745</v>
      </c>
      <c r="I22" s="84"/>
      <c r="J22" s="60"/>
      <c r="K22" s="44"/>
      <c r="L22" s="40"/>
    </row>
    <row r="23" spans="1:12" x14ac:dyDescent="0.2">
      <c r="A23" s="19" t="s">
        <v>13</v>
      </c>
      <c r="B23" s="16">
        <v>270</v>
      </c>
      <c r="C23" s="64">
        <v>431.7</v>
      </c>
      <c r="D23" s="58">
        <f>+B23*C23</f>
        <v>116559</v>
      </c>
      <c r="E23" s="57">
        <v>315</v>
      </c>
      <c r="F23" s="58">
        <f>B23*E23</f>
        <v>85050</v>
      </c>
      <c r="G23" s="57">
        <v>355</v>
      </c>
      <c r="H23" s="59">
        <f t="shared" si="0"/>
        <v>95850</v>
      </c>
      <c r="I23" s="84"/>
      <c r="J23" s="60"/>
      <c r="K23" s="44"/>
      <c r="L23" s="40"/>
    </row>
    <row r="24" spans="1:12" x14ac:dyDescent="0.2">
      <c r="A24" s="1" t="s">
        <v>14</v>
      </c>
      <c r="B24" s="45"/>
      <c r="C24" s="61"/>
      <c r="D24" s="65">
        <f>SUM(D21:D23)</f>
        <v>1173792.2999999998</v>
      </c>
      <c r="E24" s="60"/>
      <c r="F24" s="58">
        <f>SUM(F21:F23)</f>
        <v>856485</v>
      </c>
      <c r="G24" s="61"/>
      <c r="H24" s="62">
        <f>SUM(H21:H23)</f>
        <v>965245</v>
      </c>
      <c r="I24" s="82"/>
      <c r="J24" s="87"/>
      <c r="K24" s="8"/>
      <c r="L24" s="40"/>
    </row>
    <row r="25" spans="1:12" x14ac:dyDescent="0.2">
      <c r="B25" s="45"/>
      <c r="C25" s="45"/>
      <c r="D25" s="50"/>
      <c r="E25" s="49"/>
      <c r="F25" s="51"/>
      <c r="H25" s="33"/>
      <c r="J25" s="33"/>
      <c r="L25" s="33"/>
    </row>
    <row r="26" spans="1:12" x14ac:dyDescent="0.2">
      <c r="A26" s="30" t="s">
        <v>15</v>
      </c>
      <c r="B26" s="52"/>
      <c r="C26" s="52"/>
      <c r="D26" s="53"/>
      <c r="E26" s="54"/>
      <c r="F26" s="78">
        <v>317307</v>
      </c>
      <c r="G26" s="79"/>
      <c r="H26" s="80">
        <v>208547</v>
      </c>
      <c r="I26" s="85"/>
      <c r="J26" s="40"/>
      <c r="K26" s="34"/>
      <c r="L26" s="34"/>
    </row>
    <row r="27" spans="1:12" x14ac:dyDescent="0.2">
      <c r="A27" s="30" t="s">
        <v>37</v>
      </c>
      <c r="B27" s="52"/>
      <c r="C27" s="52"/>
      <c r="D27" s="52"/>
      <c r="E27" s="48"/>
      <c r="F27" s="81">
        <v>47485</v>
      </c>
      <c r="G27" s="79"/>
      <c r="H27" s="79">
        <v>156245</v>
      </c>
      <c r="I27" s="85"/>
      <c r="J27" s="86"/>
      <c r="K27" s="34"/>
      <c r="L27" s="34"/>
    </row>
    <row r="28" spans="1:12" x14ac:dyDescent="0.2">
      <c r="E28" s="25"/>
      <c r="G28" s="25"/>
      <c r="H28" s="26"/>
      <c r="I28" s="27"/>
      <c r="J28" s="28"/>
      <c r="K28" s="25"/>
      <c r="L28" s="28"/>
    </row>
    <row r="29" spans="1:12" x14ac:dyDescent="0.2">
      <c r="A29" t="s">
        <v>27</v>
      </c>
      <c r="D29" t="s">
        <v>38</v>
      </c>
      <c r="E29" s="69"/>
      <c r="G29" s="61" t="s">
        <v>44</v>
      </c>
      <c r="H29" s="24"/>
      <c r="J29" s="10" t="s">
        <v>39</v>
      </c>
      <c r="K29" s="39"/>
    </row>
    <row r="30" spans="1:12" x14ac:dyDescent="0.2">
      <c r="A30" s="1" t="s">
        <v>16</v>
      </c>
    </row>
    <row r="31" spans="1:12" x14ac:dyDescent="0.2">
      <c r="A31" s="35" t="s">
        <v>26</v>
      </c>
      <c r="B31" s="24"/>
      <c r="C31" s="24"/>
      <c r="D31" s="24"/>
      <c r="E31" s="24"/>
      <c r="F31" s="24"/>
      <c r="G31" s="24"/>
      <c r="H31" s="10"/>
      <c r="I31" s="10"/>
      <c r="J31" s="10"/>
      <c r="K31" s="10"/>
      <c r="L31" s="10"/>
    </row>
    <row r="32" spans="1:12" x14ac:dyDescent="0.2">
      <c r="A32" s="29"/>
      <c r="B32" s="24"/>
      <c r="C32" s="24"/>
      <c r="G32" s="24"/>
      <c r="H32" s="24"/>
    </row>
    <row r="33" spans="14:14" x14ac:dyDescent="0.2">
      <c r="N33" t="s">
        <v>25</v>
      </c>
    </row>
  </sheetData>
  <sheetProtection selectLockedCells="1" selectUnlockedCells="1"/>
  <sortState xmlns:xlrd2="http://schemas.microsoft.com/office/spreadsheetml/2017/richdata2" ref="J5:L10">
    <sortCondition ref="K5:K10"/>
  </sortState>
  <mergeCells count="3">
    <mergeCell ref="A1:L1"/>
    <mergeCell ref="C3:D3"/>
    <mergeCell ref="F3:G3"/>
  </mergeCells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stawki_dochody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Lisewska</dc:creator>
  <cp:lastModifiedBy>Magdalena Lisewska</cp:lastModifiedBy>
  <cp:lastPrinted>2024-10-18T10:35:01Z</cp:lastPrinted>
  <dcterms:created xsi:type="dcterms:W3CDTF">2017-09-20T06:09:44Z</dcterms:created>
  <dcterms:modified xsi:type="dcterms:W3CDTF">2024-11-18T11:29:16Z</dcterms:modified>
</cp:coreProperties>
</file>